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345" windowHeight="11925" activeTab="1"/>
  </bookViews>
  <sheets>
    <sheet name="简单笔盒版" sheetId="2" r:id="rId1"/>
    <sheet name="选课自动换名完整版" sheetId="3" r:id="rId2"/>
    <sheet name="课程教师对应表" sheetId="4" r:id="rId3"/>
  </sheets>
  <definedNames>
    <definedName name="_xlnm.Print_Area" localSheetId="0">简单笔盒版!$A$1:$F$47</definedName>
    <definedName name="_xlnm.Print_Area" localSheetId="1">选课自动换名完整版!$A$1:$F$29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<sst xmlns="http://schemas.openxmlformats.org/spreadsheetml/2006/main" count="148" uniqueCount="90">
  <si>
    <t xml:space="preserve">                      星期
  时间</t>
  </si>
  <si>
    <t>周一</t>
  </si>
  <si>
    <t>周二</t>
  </si>
  <si>
    <t>周三</t>
  </si>
  <si>
    <t>周四</t>
  </si>
  <si>
    <t>周五</t>
  </si>
  <si>
    <r>
      <rPr>
        <b/>
        <sz val="8"/>
        <color rgb="FFFF0000"/>
        <rFont val="宋体"/>
        <charset val="134"/>
        <scheme val="minor"/>
      </rPr>
      <t>18:30</t>
    </r>
    <r>
      <rPr>
        <b/>
        <sz val="8"/>
        <rFont val="宋体"/>
        <charset val="134"/>
        <scheme val="minor"/>
      </rPr>
      <t xml:space="preserve"> 清 校（心理/劳动：单周上劳动课，双周上心理课）</t>
    </r>
  </si>
  <si>
    <t xml:space="preserve">  </t>
  </si>
  <si>
    <r>
      <t>X年级XX班第一学期课程表</t>
    </r>
    <r>
      <rPr>
        <sz val="12"/>
        <color theme="1"/>
        <rFont val="宋体"/>
        <charset val="134"/>
        <scheme val="minor"/>
      </rPr>
      <t>（9月9日启用）</t>
    </r>
  </si>
  <si>
    <t xml:space="preserve">             星期
时间</t>
  </si>
  <si>
    <t>7:35--7:55 到校、早餐</t>
  </si>
  <si>
    <t>7:55-8:25</t>
  </si>
  <si>
    <t>升旗/历史早读</t>
  </si>
  <si>
    <t>英语早读</t>
  </si>
  <si>
    <t>语文早读</t>
  </si>
  <si>
    <t>8:28-8:30</t>
  </si>
  <si>
    <t>课前预备</t>
  </si>
  <si>
    <t>第1节课</t>
  </si>
  <si>
    <t>物理</t>
  </si>
  <si>
    <t>数学</t>
  </si>
  <si>
    <t>信息</t>
  </si>
  <si>
    <t>地理</t>
  </si>
  <si>
    <t>语文</t>
  </si>
  <si>
    <r>
      <rPr>
        <b/>
        <sz val="12"/>
        <color theme="1"/>
        <rFont val="宋体"/>
        <charset val="134"/>
        <scheme val="minor"/>
      </rPr>
      <t>（0</t>
    </r>
    <r>
      <rPr>
        <b/>
        <sz val="12"/>
        <color theme="1"/>
        <rFont val="Times New Roman"/>
        <charset val="134"/>
      </rPr>
      <t>8:30-09:10</t>
    </r>
    <r>
      <rPr>
        <b/>
        <sz val="12"/>
        <color theme="1"/>
        <rFont val="宋体"/>
        <charset val="134"/>
      </rPr>
      <t>）</t>
    </r>
  </si>
  <si>
    <t>课间操8:55-9:15</t>
  </si>
  <si>
    <t>无</t>
  </si>
  <si>
    <t>课  间  操</t>
  </si>
  <si>
    <t>第2节课</t>
  </si>
  <si>
    <t>美术</t>
  </si>
  <si>
    <t>道法</t>
  </si>
  <si>
    <t>体育</t>
  </si>
  <si>
    <r>
      <rPr>
        <b/>
        <sz val="12"/>
        <color theme="1"/>
        <rFont val="宋体"/>
        <charset val="134"/>
        <scheme val="minor"/>
      </rPr>
      <t>（0</t>
    </r>
    <r>
      <rPr>
        <b/>
        <sz val="12"/>
        <color theme="1"/>
        <rFont val="Times New Roman"/>
        <charset val="134"/>
      </rPr>
      <t>9</t>
    </r>
    <r>
      <rPr>
        <b/>
        <sz val="12"/>
        <color theme="1"/>
        <rFont val="宋体"/>
        <charset val="134"/>
      </rPr>
      <t>:20-</t>
    </r>
    <r>
      <rPr>
        <b/>
        <sz val="12"/>
        <color theme="1"/>
        <rFont val="Times New Roman"/>
        <charset val="134"/>
      </rPr>
      <t>10</t>
    </r>
    <r>
      <rPr>
        <b/>
        <sz val="12"/>
        <color theme="1"/>
        <rFont val="宋体"/>
        <charset val="134"/>
      </rPr>
      <t>:00）</t>
    </r>
  </si>
  <si>
    <t>第3节课</t>
  </si>
  <si>
    <t>历史</t>
  </si>
  <si>
    <r>
      <rPr>
        <b/>
        <sz val="12"/>
        <color theme="1"/>
        <rFont val="宋体"/>
        <charset val="134"/>
        <scheme val="minor"/>
      </rPr>
      <t>（</t>
    </r>
    <r>
      <rPr>
        <b/>
        <sz val="12"/>
        <color theme="1"/>
        <rFont val="Times New Roman"/>
        <charset val="134"/>
      </rPr>
      <t>10</t>
    </r>
    <r>
      <rPr>
        <b/>
        <sz val="12"/>
        <color theme="1"/>
        <rFont val="宋体"/>
        <charset val="134"/>
      </rPr>
      <t>:</t>
    </r>
    <r>
      <rPr>
        <b/>
        <sz val="12"/>
        <color theme="1"/>
        <rFont val="Times New Roman"/>
        <charset val="134"/>
      </rPr>
      <t>10</t>
    </r>
    <r>
      <rPr>
        <b/>
        <sz val="12"/>
        <color theme="1"/>
        <rFont val="宋体"/>
        <charset val="134"/>
      </rPr>
      <t>-</t>
    </r>
    <r>
      <rPr>
        <b/>
        <sz val="12"/>
        <rFont val="Times New Roman"/>
        <charset val="134"/>
      </rPr>
      <t>10</t>
    </r>
    <r>
      <rPr>
        <b/>
        <sz val="12"/>
        <rFont val="宋体"/>
        <charset val="134"/>
      </rPr>
      <t>:50</t>
    </r>
    <r>
      <rPr>
        <b/>
        <sz val="12"/>
        <color theme="1"/>
        <rFont val="宋体"/>
        <charset val="134"/>
      </rPr>
      <t>）</t>
    </r>
  </si>
  <si>
    <t>第4节课</t>
  </si>
  <si>
    <t>英语</t>
  </si>
  <si>
    <t>心理/劳动</t>
  </si>
  <si>
    <r>
      <rPr>
        <b/>
        <sz val="12"/>
        <color theme="1"/>
        <rFont val="宋体"/>
        <charset val="134"/>
        <scheme val="minor"/>
      </rPr>
      <t>（</t>
    </r>
    <r>
      <rPr>
        <b/>
        <sz val="12"/>
        <color theme="1"/>
        <rFont val="Times New Roman"/>
        <charset val="134"/>
      </rPr>
      <t>11</t>
    </r>
    <r>
      <rPr>
        <b/>
        <sz val="12"/>
        <color theme="1"/>
        <rFont val="宋体"/>
        <charset val="134"/>
      </rPr>
      <t>:00-</t>
    </r>
    <r>
      <rPr>
        <b/>
        <sz val="12"/>
        <color rgb="FFFF0000"/>
        <rFont val="Times New Roman"/>
        <charset val="134"/>
      </rPr>
      <t>11</t>
    </r>
    <r>
      <rPr>
        <b/>
        <sz val="12"/>
        <color rgb="FFFF0000"/>
        <rFont val="宋体"/>
        <charset val="134"/>
      </rPr>
      <t>:40</t>
    </r>
    <r>
      <rPr>
        <b/>
        <sz val="12"/>
        <color theme="1"/>
        <rFont val="宋体"/>
        <charset val="134"/>
      </rPr>
      <t>）</t>
    </r>
  </si>
  <si>
    <t>第5节课</t>
  </si>
  <si>
    <t>午餐、班级劳动、自由活动、自主作业，午休</t>
  </si>
  <si>
    <r>
      <rPr>
        <b/>
        <sz val="12"/>
        <color theme="1"/>
        <rFont val="宋体"/>
        <charset val="134"/>
        <scheme val="minor"/>
      </rPr>
      <t>（</t>
    </r>
    <r>
      <rPr>
        <b/>
        <sz val="12"/>
        <color theme="1"/>
        <rFont val="Times New Roman"/>
        <charset val="134"/>
      </rPr>
      <t>11</t>
    </r>
    <r>
      <rPr>
        <b/>
        <sz val="12"/>
        <color theme="1"/>
        <rFont val="宋体"/>
        <charset val="134"/>
      </rPr>
      <t>:50-</t>
    </r>
    <r>
      <rPr>
        <b/>
        <sz val="12"/>
        <color rgb="FFFF0000"/>
        <rFont val="Times New Roman"/>
        <charset val="134"/>
      </rPr>
      <t>12</t>
    </r>
    <r>
      <rPr>
        <b/>
        <sz val="12"/>
        <color rgb="FFFF0000"/>
        <rFont val="宋体"/>
        <charset val="134"/>
      </rPr>
      <t>:10</t>
    </r>
    <r>
      <rPr>
        <b/>
        <sz val="12"/>
        <color theme="1"/>
        <rFont val="宋体"/>
        <charset val="134"/>
      </rPr>
      <t>）</t>
    </r>
  </si>
  <si>
    <t>13:45-13:55 外苑之声广播</t>
  </si>
  <si>
    <t>13:58-14:00</t>
  </si>
  <si>
    <t>第6节课</t>
  </si>
  <si>
    <t>生物</t>
  </si>
  <si>
    <r>
      <rPr>
        <b/>
        <sz val="12"/>
        <color theme="1"/>
        <rFont val="宋体"/>
        <charset val="134"/>
        <scheme val="minor"/>
      </rPr>
      <t>（</t>
    </r>
    <r>
      <rPr>
        <b/>
        <sz val="12"/>
        <color theme="1"/>
        <rFont val="Times New Roman"/>
        <charset val="134"/>
      </rPr>
      <t>14</t>
    </r>
    <r>
      <rPr>
        <b/>
        <sz val="12"/>
        <color theme="1"/>
        <rFont val="宋体"/>
        <charset val="134"/>
      </rPr>
      <t>:00-</t>
    </r>
    <r>
      <rPr>
        <b/>
        <sz val="12"/>
        <rFont val="Times New Roman"/>
        <charset val="134"/>
      </rPr>
      <t>14</t>
    </r>
    <r>
      <rPr>
        <b/>
        <sz val="12"/>
        <rFont val="宋体"/>
        <charset val="134"/>
      </rPr>
      <t>:40</t>
    </r>
    <r>
      <rPr>
        <b/>
        <sz val="12"/>
        <color theme="1"/>
        <rFont val="宋体"/>
        <charset val="134"/>
      </rPr>
      <t>）</t>
    </r>
  </si>
  <si>
    <t>第7节课</t>
  </si>
  <si>
    <t>音乐</t>
  </si>
  <si>
    <r>
      <rPr>
        <b/>
        <sz val="12"/>
        <color theme="1"/>
        <rFont val="宋体"/>
        <charset val="134"/>
        <scheme val="minor"/>
      </rPr>
      <t>（</t>
    </r>
    <r>
      <rPr>
        <b/>
        <sz val="12"/>
        <color theme="1"/>
        <rFont val="Times New Roman"/>
        <charset val="134"/>
      </rPr>
      <t>14</t>
    </r>
    <r>
      <rPr>
        <b/>
        <sz val="12"/>
        <color theme="1"/>
        <rFont val="宋体"/>
        <charset val="134"/>
      </rPr>
      <t>:50-</t>
    </r>
    <r>
      <rPr>
        <b/>
        <sz val="12"/>
        <rFont val="Times New Roman"/>
        <charset val="134"/>
      </rPr>
      <t>15</t>
    </r>
    <r>
      <rPr>
        <b/>
        <sz val="12"/>
        <rFont val="宋体"/>
        <charset val="134"/>
      </rPr>
      <t>:30</t>
    </r>
    <r>
      <rPr>
        <b/>
        <sz val="12"/>
        <color theme="1"/>
        <rFont val="宋体"/>
        <charset val="134"/>
      </rPr>
      <t>）</t>
    </r>
  </si>
  <si>
    <t>第8节课</t>
  </si>
  <si>
    <t>形体</t>
  </si>
  <si>
    <r>
      <rPr>
        <b/>
        <sz val="12"/>
        <color theme="1"/>
        <rFont val="宋体"/>
        <charset val="134"/>
        <scheme val="minor"/>
      </rPr>
      <t>（</t>
    </r>
    <r>
      <rPr>
        <b/>
        <sz val="12"/>
        <color theme="1"/>
        <rFont val="Times New Roman"/>
        <charset val="134"/>
      </rPr>
      <t>15</t>
    </r>
    <r>
      <rPr>
        <b/>
        <sz val="12"/>
        <color theme="1"/>
        <rFont val="宋体"/>
        <charset val="134"/>
      </rPr>
      <t>:40-</t>
    </r>
    <r>
      <rPr>
        <b/>
        <sz val="12"/>
        <rFont val="Times New Roman"/>
        <charset val="134"/>
      </rPr>
      <t>16</t>
    </r>
    <r>
      <rPr>
        <b/>
        <sz val="12"/>
        <rFont val="宋体"/>
        <charset val="134"/>
      </rPr>
      <t>:20</t>
    </r>
    <r>
      <rPr>
        <b/>
        <sz val="12"/>
        <color theme="1"/>
        <rFont val="宋体"/>
        <charset val="134"/>
      </rPr>
      <t>）</t>
    </r>
  </si>
  <si>
    <r>
      <rPr>
        <b/>
        <sz val="12"/>
        <color theme="1"/>
        <rFont val="宋体"/>
        <charset val="134"/>
        <scheme val="minor"/>
      </rPr>
      <t>（16:30-</t>
    </r>
    <r>
      <rPr>
        <b/>
        <sz val="12"/>
        <color rgb="FFFF0000"/>
        <rFont val="宋体"/>
        <charset val="134"/>
        <scheme val="minor"/>
      </rPr>
      <t>17:10</t>
    </r>
    <r>
      <rPr>
        <b/>
        <sz val="12"/>
        <color theme="1"/>
        <rFont val="宋体"/>
        <charset val="134"/>
        <scheme val="minor"/>
      </rPr>
      <t>）</t>
    </r>
  </si>
  <si>
    <t>班会</t>
  </si>
  <si>
    <t>课后服务</t>
  </si>
  <si>
    <t>课后服务（含自主作业）</t>
  </si>
  <si>
    <r>
      <rPr>
        <b/>
        <sz val="12"/>
        <color theme="1"/>
        <rFont val="宋体"/>
        <charset val="134"/>
        <scheme val="minor"/>
      </rPr>
      <t>（</t>
    </r>
    <r>
      <rPr>
        <b/>
        <sz val="12"/>
        <color theme="1"/>
        <rFont val="Times New Roman"/>
        <charset val="134"/>
      </rPr>
      <t>17</t>
    </r>
    <r>
      <rPr>
        <b/>
        <sz val="12"/>
        <color theme="1"/>
        <rFont val="宋体"/>
        <charset val="134"/>
      </rPr>
      <t>:20-</t>
    </r>
    <r>
      <rPr>
        <b/>
        <sz val="12"/>
        <rFont val="Times New Roman"/>
        <charset val="134"/>
      </rPr>
      <t>18</t>
    </r>
    <r>
      <rPr>
        <b/>
        <sz val="12"/>
        <rFont val="宋体"/>
        <charset val="134"/>
      </rPr>
      <t>:00</t>
    </r>
    <r>
      <rPr>
        <b/>
        <sz val="12"/>
        <color theme="1"/>
        <rFont val="宋体"/>
        <charset val="134"/>
      </rPr>
      <t>）</t>
    </r>
  </si>
  <si>
    <r>
      <rPr>
        <b/>
        <sz val="14"/>
        <color rgb="FFFF0000"/>
        <rFont val="宋体"/>
        <charset val="134"/>
        <scheme val="minor"/>
      </rPr>
      <t xml:space="preserve">18:30 </t>
    </r>
    <r>
      <rPr>
        <b/>
        <sz val="14"/>
        <rFont val="宋体"/>
        <charset val="134"/>
        <scheme val="minor"/>
      </rPr>
      <t>清</t>
    </r>
    <r>
      <rPr>
        <b/>
        <sz val="14"/>
        <color theme="1"/>
        <rFont val="宋体"/>
        <charset val="134"/>
        <scheme val="minor"/>
      </rPr>
      <t xml:space="preserve"> 校（</t>
    </r>
    <r>
      <rPr>
        <b/>
        <sz val="14"/>
        <color theme="6"/>
        <rFont val="宋体"/>
        <charset val="134"/>
        <scheme val="minor"/>
      </rPr>
      <t>心理/劳动：单周上劳动课，双周上心理课</t>
    </r>
    <r>
      <rPr>
        <b/>
        <sz val="14"/>
        <color theme="1"/>
        <rFont val="宋体"/>
        <charset val="134"/>
        <scheme val="minor"/>
      </rPr>
      <t>）</t>
    </r>
  </si>
  <si>
    <t>传递正能量，追逐我梦想</t>
  </si>
  <si>
    <t>课程/任课教师对应表</t>
  </si>
  <si>
    <t>序号</t>
  </si>
  <si>
    <t>科目</t>
  </si>
  <si>
    <t>任课老师</t>
  </si>
  <si>
    <t>联系方式</t>
  </si>
  <si>
    <t>课本版式</t>
  </si>
  <si>
    <t>每周课时</t>
  </si>
  <si>
    <t>宋江</t>
  </si>
  <si>
    <t>人民教育出版社</t>
  </si>
  <si>
    <t>卢俊义</t>
  </si>
  <si>
    <t>吴用</t>
  </si>
  <si>
    <t>公孙胜</t>
  </si>
  <si>
    <t>化学</t>
  </si>
  <si>
    <t>关胜</t>
  </si>
  <si>
    <t>林冲</t>
  </si>
  <si>
    <t>秦明</t>
  </si>
  <si>
    <t>呼延灼/孙立</t>
  </si>
  <si>
    <t>花荣</t>
  </si>
  <si>
    <t>李应</t>
  </si>
  <si>
    <t>柴进</t>
  </si>
  <si>
    <t>朱仝</t>
  </si>
  <si>
    <t>鲁智深</t>
  </si>
  <si>
    <t>武松</t>
  </si>
  <si>
    <t>董平</t>
  </si>
  <si>
    <t>张清</t>
  </si>
  <si>
    <t>徐宁</t>
  </si>
  <si>
    <t>英语小班</t>
  </si>
  <si>
    <t>戴宗</t>
  </si>
  <si>
    <t>刘唐</t>
  </si>
  <si>
    <t>史进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</si>
</sst>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9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color theme="1"/>
      <name val="宋体-方正超大字符集"/>
      <charset val="134"/>
    </font>
    <font>
      <sz val="11"/>
      <color theme="1"/>
      <name val="宋体-方正超大字符集"/>
      <charset val="134"/>
    </font>
    <font>
      <b/>
      <sz val="14"/>
      <name val="宋体-方正超大字符集"/>
      <charset val="134"/>
    </font>
    <font>
      <b/>
      <sz val="14"/>
      <color rgb="FFFF0000"/>
      <name val="宋体"/>
      <charset val="134"/>
      <scheme val="minor"/>
    </font>
    <font>
      <b/>
      <sz val="28"/>
      <color theme="1"/>
      <name val="楷体"/>
      <charset val="134"/>
    </font>
    <font>
      <sz val="8"/>
      <color theme="1"/>
      <name val="宋体"/>
      <charset val="134"/>
      <scheme val="minor"/>
    </font>
    <font>
      <b/>
      <sz val="6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8"/>
      <color theme="1"/>
      <name val="宋体"/>
      <charset val="134"/>
      <scheme val="minor"/>
    </font>
    <font>
      <b/>
      <sz val="8"/>
      <color theme="1"/>
      <name val="宋体-方正超大字符集"/>
      <charset val="134"/>
    </font>
    <font>
      <sz val="8"/>
      <color theme="1"/>
      <name val="宋体-方正超大字符集"/>
      <charset val="134"/>
    </font>
    <font>
      <b/>
      <sz val="8"/>
      <color rgb="FFFF0000"/>
      <name val="宋体"/>
      <charset val="134"/>
      <scheme val="minor"/>
    </font>
    <font>
      <b/>
      <sz val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color theme="1"/>
      <name val="Times New Roman"/>
      <charset val="134"/>
    </font>
    <font>
      <b/>
      <sz val="12"/>
      <color theme="1"/>
      <name val="宋体"/>
      <charset val="134"/>
    </font>
    <font>
      <b/>
      <sz val="12"/>
      <name val="Times New Roman"/>
      <charset val="134"/>
    </font>
    <font>
      <b/>
      <sz val="12"/>
      <name val="宋体"/>
      <charset val="134"/>
    </font>
    <font>
      <sz val="12"/>
      <color theme="1"/>
      <name val="宋体"/>
      <charset val="134"/>
      <scheme val="minor"/>
    </font>
    <font>
      <b/>
      <sz val="12"/>
      <color rgb="FFFF0000"/>
      <name val="Times New Roman"/>
      <charset val="134"/>
    </font>
    <font>
      <b/>
      <sz val="12"/>
      <color rgb="FFFF0000"/>
      <name val="宋体"/>
      <charset val="134"/>
    </font>
    <font>
      <b/>
      <sz val="12"/>
      <color rgb="FFFF0000"/>
      <name val="宋体"/>
      <charset val="134"/>
      <scheme val="minor"/>
    </font>
    <font>
      <b/>
      <sz val="14"/>
      <name val="宋体"/>
      <charset val="134"/>
      <scheme val="minor"/>
    </font>
    <font>
      <b/>
      <sz val="14"/>
      <color theme="6"/>
      <name val="宋体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 tint="-0.149937437055574"/>
        <bgColor indexed="64"/>
      </patternFill>
    </fill>
    <fill>
      <patternFill patternType="solid">
        <fgColor theme="0" tint="-0.15"/>
        <bgColor indexed="64"/>
      </patternFill>
    </fill>
    <fill>
      <patternFill patternType="solid">
        <fgColor theme="0" tint="-0.14990691854609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Down="1"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 style="medium">
        <color auto="1"/>
      </diagonal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5" borderId="25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26" applyNumberFormat="0" applyFill="0" applyAlignment="0" applyProtection="0">
      <alignment vertical="center"/>
    </xf>
    <xf numFmtId="0" fontId="26" fillId="0" borderId="26" applyNumberFormat="0" applyFill="0" applyAlignment="0" applyProtection="0">
      <alignment vertical="center"/>
    </xf>
    <xf numFmtId="0" fontId="27" fillId="0" borderId="27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6" borderId="28" applyNumberFormat="0" applyAlignment="0" applyProtection="0">
      <alignment vertical="center"/>
    </xf>
    <xf numFmtId="0" fontId="29" fillId="7" borderId="29" applyNumberFormat="0" applyAlignment="0" applyProtection="0">
      <alignment vertical="center"/>
    </xf>
    <xf numFmtId="0" fontId="30" fillId="7" borderId="28" applyNumberFormat="0" applyAlignment="0" applyProtection="0">
      <alignment vertical="center"/>
    </xf>
    <xf numFmtId="0" fontId="31" fillId="8" borderId="30" applyNumberFormat="0" applyAlignment="0" applyProtection="0">
      <alignment vertical="center"/>
    </xf>
    <xf numFmtId="0" fontId="32" fillId="0" borderId="31" applyNumberFormat="0" applyFill="0" applyAlignment="0" applyProtection="0">
      <alignment vertical="center"/>
    </xf>
    <xf numFmtId="0" fontId="33" fillId="0" borderId="32" applyNumberFormat="0" applyFill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7" fillId="35" borderId="0" applyNumberFormat="0" applyBorder="0" applyAlignment="0" applyProtection="0">
      <alignment vertical="center"/>
    </xf>
  </cellStyleXfs>
  <cellXfs count="9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 wrapText="1"/>
    </xf>
    <xf numFmtId="0" fontId="9" fillId="4" borderId="10" xfId="0" applyFont="1" applyFill="1" applyBorder="1" applyAlignment="1">
      <alignment horizontal="center" vertical="center" wrapText="1"/>
    </xf>
    <xf numFmtId="0" fontId="9" fillId="4" borderId="11" xfId="0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2" fillId="0" borderId="0" xfId="0" applyFont="1">
      <alignment vertical="center"/>
    </xf>
    <xf numFmtId="0" fontId="5" fillId="0" borderId="0" xfId="0" applyFont="1" applyBorder="1" applyAlignment="1">
      <alignment horizontal="center" vertical="center"/>
    </xf>
    <xf numFmtId="0" fontId="13" fillId="0" borderId="2" xfId="0" applyFont="1" applyBorder="1" applyAlignment="1">
      <alignment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5" fillId="4" borderId="22" xfId="0" applyFont="1" applyFill="1" applyBorder="1" applyAlignment="1">
      <alignment horizontal="center" vertical="center" wrapText="1"/>
    </xf>
    <xf numFmtId="0" fontId="15" fillId="4" borderId="11" xfId="0" applyFont="1" applyFill="1" applyBorder="1" applyAlignment="1">
      <alignment horizontal="center" vertical="center" wrapText="1"/>
    </xf>
    <xf numFmtId="0" fontId="15" fillId="4" borderId="8" xfId="0" applyFont="1" applyFill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6" fillId="4" borderId="5" xfId="0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center" vertical="center" wrapText="1"/>
    </xf>
    <xf numFmtId="0" fontId="16" fillId="4" borderId="6" xfId="0" applyFont="1" applyFill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/>
    </xf>
    <xf numFmtId="0" fontId="16" fillId="0" borderId="23" xfId="0" applyFont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20" fontId="18" fillId="4" borderId="19" xfId="0" applyNumberFormat="1" applyFont="1" applyFill="1" applyBorder="1" applyAlignment="1">
      <alignment horizontal="center" vertical="center"/>
    </xf>
    <xf numFmtId="0" fontId="18" fillId="4" borderId="20" xfId="0" applyFont="1" applyFill="1" applyBorder="1" applyAlignment="1">
      <alignment horizontal="center" vertical="center"/>
    </xf>
    <xf numFmtId="0" fontId="18" fillId="4" borderId="21" xfId="0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center" vertical="center"/>
    </xf>
    <xf numFmtId="0" fontId="15" fillId="0" borderId="7" xfId="0" applyFont="1" applyBorder="1" applyAlignment="1">
      <alignment horizontal="center" vertical="center" wrapText="1"/>
    </xf>
    <xf numFmtId="20" fontId="19" fillId="4" borderId="19" xfId="0" applyNumberFormat="1" applyFont="1" applyFill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7</xdr:col>
      <xdr:colOff>400050</xdr:colOff>
      <xdr:row>4</xdr:row>
      <xdr:rowOff>47625</xdr:rowOff>
    </xdr:from>
    <xdr:to>
      <xdr:col>13</xdr:col>
      <xdr:colOff>676275</xdr:colOff>
      <xdr:row>12</xdr:row>
      <xdr:rowOff>57785</xdr:rowOff>
    </xdr:to>
    <xdr:sp>
      <xdr:nvSpPr>
        <xdr:cNvPr id="2" name="文本框 1"/>
        <xdr:cNvSpPr txBox="1"/>
      </xdr:nvSpPr>
      <xdr:spPr>
        <a:xfrm>
          <a:off x="8633460" y="1281430"/>
          <a:ext cx="4391025" cy="171513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p>
          <a:pPr algn="l"/>
          <a:r>
            <a:rPr lang="zh-CN" altLang="en-US" sz="1100" b="1"/>
            <a:t>说明：</a:t>
          </a:r>
          <a:endParaRPr lang="zh-CN" altLang="en-US" sz="1100"/>
        </a:p>
        <a:p>
          <a:pPr algn="l"/>
          <a:r>
            <a:rPr lang="zh-CN" altLang="en-US" sz="1100"/>
            <a:t>①</a:t>
          </a:r>
          <a:r>
            <a:rPr lang="en-US" altLang="zh-CN" sz="1100"/>
            <a:t>“</a:t>
          </a:r>
          <a:r>
            <a:rPr lang="zh-CN" altLang="en-US">
              <a:sym typeface="+mn-ea"/>
            </a:rPr>
            <a:t>选课自动换名完整版</a:t>
          </a:r>
          <a:r>
            <a:rPr lang="en-US" altLang="zh-CN">
              <a:sym typeface="+mn-ea"/>
            </a:rPr>
            <a:t>”</a:t>
          </a:r>
          <a:r>
            <a:rPr lang="zh-CN" altLang="en-US" sz="1100"/>
            <a:t>需自行更改上课时间，科目和任课老师与</a:t>
          </a:r>
          <a:r>
            <a:rPr lang="en-US" altLang="zh-CN" sz="1100"/>
            <a:t>“</a:t>
          </a:r>
          <a:r>
            <a:rPr lang="zh-CN" altLang="en-US" sz="1100"/>
            <a:t>课程教师对应表</a:t>
          </a:r>
          <a:r>
            <a:rPr lang="en-US" altLang="zh-CN" sz="1100"/>
            <a:t>”</a:t>
          </a:r>
          <a:r>
            <a:rPr lang="zh-CN" altLang="en-US" sz="1100"/>
            <a:t>关联，只需要更换对应表内课程名称和任课老师姓名即可。</a:t>
          </a:r>
          <a:endParaRPr lang="zh-CN" altLang="en-US" sz="1100"/>
        </a:p>
        <a:p>
          <a:pPr algn="l"/>
          <a:r>
            <a:rPr lang="zh-CN" altLang="en-US" sz="1100"/>
            <a:t>②</a:t>
          </a:r>
          <a:r>
            <a:rPr lang="en-US" altLang="zh-CN" sz="1100"/>
            <a:t>“</a:t>
          </a:r>
          <a:r>
            <a:rPr lang="zh-CN" altLang="en-US" sz="1100"/>
            <a:t>选课自动换名完整版</a:t>
          </a:r>
          <a:r>
            <a:rPr lang="en-US" altLang="zh-CN" sz="1100"/>
            <a:t>”</a:t>
          </a:r>
          <a:r>
            <a:rPr lang="zh-CN" altLang="en-US" sz="1100"/>
            <a:t>的课程名称（第一至第八节课）通过下拉菜单进行选择即可，任课教师名称会自动跟随变更。</a:t>
          </a:r>
          <a:endParaRPr lang="zh-CN" altLang="en-US" sz="1100"/>
        </a:p>
        <a:p>
          <a:pPr algn="l"/>
          <a:r>
            <a:rPr lang="zh-CN" altLang="en-US" sz="1100"/>
            <a:t>③</a:t>
          </a:r>
          <a:r>
            <a:rPr lang="en-US" altLang="zh-CN" sz="1100"/>
            <a:t>“</a:t>
          </a:r>
          <a:r>
            <a:rPr lang="zh-CN" altLang="en-US" sz="1100"/>
            <a:t>简单笔盒版</a:t>
          </a:r>
          <a:r>
            <a:rPr lang="en-US" altLang="zh-CN" sz="1100"/>
            <a:t>”</a:t>
          </a:r>
          <a:r>
            <a:rPr lang="zh-CN" altLang="en-US" sz="1100"/>
            <a:t>是为了方便放入铅笔盒，所以设计得小一些。</a:t>
          </a:r>
          <a:endParaRPr lang="zh-CN" altLang="en-US" sz="1100"/>
        </a:p>
        <a:p>
          <a:pPr algn="l"/>
          <a:r>
            <a:rPr lang="zh-CN" altLang="en-US" sz="1100"/>
            <a:t>④</a:t>
          </a:r>
          <a:r>
            <a:rPr lang="en-US" altLang="zh-CN">
              <a:sym typeface="+mn-ea"/>
            </a:rPr>
            <a:t>“</a:t>
          </a:r>
          <a:r>
            <a:rPr lang="zh-CN" altLang="en-US">
              <a:sym typeface="+mn-ea"/>
            </a:rPr>
            <a:t>课程教师对应表</a:t>
          </a:r>
          <a:r>
            <a:rPr lang="en-US" altLang="zh-CN">
              <a:sym typeface="+mn-ea"/>
            </a:rPr>
            <a:t>”</a:t>
          </a:r>
          <a:r>
            <a:rPr lang="zh-CN" altLang="en-US">
              <a:sym typeface="+mn-ea"/>
            </a:rPr>
            <a:t>内的每周课时，是指每周每门课的次数。</a:t>
          </a:r>
          <a:endParaRPr lang="zh-CN" altLang="en-US">
            <a:sym typeface="+mn-ea"/>
          </a:endParaRPr>
        </a:p>
        <a:p>
          <a:pPr algn="l"/>
          <a:r>
            <a:rPr lang="zh-CN" altLang="en-US" sz="1100"/>
            <a:t>⑤早读部分需自行手动修改。</a:t>
          </a:r>
          <a:endParaRPr lang="zh-CN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7"/>
  <sheetViews>
    <sheetView workbookViewId="0">
      <selection activeCell="L23" sqref="L23"/>
    </sheetView>
  </sheetViews>
  <sheetFormatPr defaultColWidth="9" defaultRowHeight="13.5"/>
  <cols>
    <col min="1" max="1" width="19.775" customWidth="1"/>
    <col min="2" max="6" width="7.675" customWidth="1"/>
  </cols>
  <sheetData>
    <row r="1" ht="18" customHeight="1" spans="1:6">
      <c r="A1" s="59" t="str">
        <f>选课自动换名完整版!A1</f>
        <v>X年级XX班第一学期课程表（9月9日启用）</v>
      </c>
      <c r="B1" s="59"/>
      <c r="C1" s="59"/>
      <c r="D1" s="59"/>
      <c r="E1" s="59"/>
      <c r="F1" s="59"/>
    </row>
    <row r="2" ht="18" spans="1:6">
      <c r="A2" s="60" t="s">
        <v>0</v>
      </c>
      <c r="B2" s="61" t="s">
        <v>1</v>
      </c>
      <c r="C2" s="61" t="s">
        <v>2</v>
      </c>
      <c r="D2" s="61" t="s">
        <v>3</v>
      </c>
      <c r="E2" s="61" t="s">
        <v>4</v>
      </c>
      <c r="F2" s="62" t="s">
        <v>5</v>
      </c>
    </row>
    <row r="3" s="58" customFormat="1" customHeight="1" spans="1:6">
      <c r="A3" s="63" t="str">
        <f>选课自动换名完整版!A3</f>
        <v>7:35--7:55 到校、早餐</v>
      </c>
      <c r="B3" s="64"/>
      <c r="C3" s="64"/>
      <c r="D3" s="64"/>
      <c r="E3" s="64"/>
      <c r="F3" s="65"/>
    </row>
    <row r="4" s="58" customFormat="1" ht="10.5" spans="1:6">
      <c r="A4" s="66" t="str">
        <f>"第1节课"&amp;选课自动换名完整版!A7</f>
        <v>第1节课（08:30-09:10）</v>
      </c>
      <c r="B4" s="67" t="str">
        <f>选课自动换名完整版!B6</f>
        <v>物理</v>
      </c>
      <c r="C4" s="67" t="str">
        <f>选课自动换名完整版!C6</f>
        <v>数学</v>
      </c>
      <c r="D4" s="67" t="str">
        <f>选课自动换名完整版!D6</f>
        <v>信息</v>
      </c>
      <c r="E4" s="67" t="str">
        <f>选课自动换名完整版!E6</f>
        <v>地理</v>
      </c>
      <c r="F4" s="68" t="str">
        <f>选课自动换名完整版!F6</f>
        <v>语文</v>
      </c>
    </row>
    <row r="5" s="58" customFormat="1" ht="10.5" spans="1:6">
      <c r="A5" s="66" t="str">
        <f>"第2节课"&amp;选课自动换名完整版!A10</f>
        <v>第2节课（09:20-10:00）</v>
      </c>
      <c r="B5" s="67" t="str">
        <f>选课自动换名完整版!B9</f>
        <v>美术</v>
      </c>
      <c r="C5" s="67" t="str">
        <f>选课自动换名完整版!C9</f>
        <v>道法</v>
      </c>
      <c r="D5" s="67" t="str">
        <f>选课自动换名完整版!D9</f>
        <v>数学</v>
      </c>
      <c r="E5" s="67" t="str">
        <f>选课自动换名完整版!E9</f>
        <v>体育</v>
      </c>
      <c r="F5" s="68" t="str">
        <f>选课自动换名完整版!F9</f>
        <v>数学</v>
      </c>
    </row>
    <row r="6" s="58" customFormat="1" ht="10.5" spans="1:6">
      <c r="A6" s="66" t="str">
        <f>"第3节课"&amp;选课自动换名完整版!A12</f>
        <v>第3节课（10:10-10:50）</v>
      </c>
      <c r="B6" s="67" t="str">
        <f>选课自动换名完整版!B11</f>
        <v>语文</v>
      </c>
      <c r="C6" s="67" t="str">
        <f>选课自动换名完整版!C11</f>
        <v>历史</v>
      </c>
      <c r="D6" s="67" t="str">
        <f>选课自动换名完整版!D11</f>
        <v>体育</v>
      </c>
      <c r="E6" s="67" t="str">
        <f>选课自动换名完整版!E11</f>
        <v>历史</v>
      </c>
      <c r="F6" s="68" t="str">
        <f>选课自动换名完整版!F11</f>
        <v>体育</v>
      </c>
    </row>
    <row r="7" s="58" customFormat="1" ht="10.5" spans="1:6">
      <c r="A7" s="66" t="str">
        <f>"第4节课"&amp;选课自动换名完整版!A14</f>
        <v>第4节课（11:00-11:40）</v>
      </c>
      <c r="B7" s="67" t="str">
        <f>选课自动换名完整版!B13</f>
        <v>英语</v>
      </c>
      <c r="C7" s="67" t="str">
        <f>选课自动换名完整版!C13</f>
        <v>语文</v>
      </c>
      <c r="D7" s="67" t="str">
        <f>选课自动换名完整版!D13</f>
        <v>心理/劳动</v>
      </c>
      <c r="E7" s="67" t="str">
        <f>选课自动换名完整版!E13</f>
        <v>英语</v>
      </c>
      <c r="F7" s="68" t="str">
        <f>选课自动换名完整版!F13</f>
        <v>英语</v>
      </c>
    </row>
    <row r="8" s="58" customFormat="1" ht="10.5" spans="1:6">
      <c r="A8" s="66" t="str">
        <f>"第5节课"&amp;选课自动换名完整版!A16</f>
        <v>第5节课（11:50-12:10）</v>
      </c>
      <c r="B8" s="67" t="str">
        <f>选课自动换名完整版!B15</f>
        <v>体育</v>
      </c>
      <c r="C8" s="69" t="str">
        <f>选课自动换名完整版!C15</f>
        <v>午餐、班级劳动、自由活动、自主作业，午休</v>
      </c>
      <c r="D8" s="70"/>
      <c r="E8" s="70"/>
      <c r="F8" s="71"/>
    </row>
    <row r="9" s="58" customFormat="1" ht="10.5" spans="1:6">
      <c r="A9" s="72" t="str">
        <f>选课自动换名完整版!A17</f>
        <v>13:45-13:55 外苑之声广播</v>
      </c>
      <c r="B9" s="73"/>
      <c r="C9" s="73"/>
      <c r="D9" s="73"/>
      <c r="E9" s="73"/>
      <c r="F9" s="74"/>
    </row>
    <row r="10" s="58" customFormat="1" ht="10.5" spans="1:6">
      <c r="A10" s="66" t="str">
        <f>"第6节课"&amp;选课自动换名完整版!A20</f>
        <v>第6节课（14:00-14:40）</v>
      </c>
      <c r="B10" s="67" t="str">
        <f>选课自动换名完整版!B19</f>
        <v>历史</v>
      </c>
      <c r="C10" s="67" t="str">
        <f>选课自动换名完整版!C19</f>
        <v>英语</v>
      </c>
      <c r="D10" s="67" t="str">
        <f>选课自动换名完整版!D19</f>
        <v>英语</v>
      </c>
      <c r="E10" s="67" t="str">
        <f>选课自动换名完整版!E19</f>
        <v>数学</v>
      </c>
      <c r="F10" s="68" t="str">
        <f>选课自动换名完整版!F19</f>
        <v>生物</v>
      </c>
    </row>
    <row r="11" s="58" customFormat="1" ht="10.5" spans="1:6">
      <c r="A11" s="66" t="str">
        <f>"第7节课"&amp;选课自动换名完整版!A22</f>
        <v>第7节课（14:50-15:30）</v>
      </c>
      <c r="B11" s="67" t="str">
        <f>选课自动换名完整版!B21</f>
        <v>地理</v>
      </c>
      <c r="C11" s="67" t="str">
        <f>选课自动换名完整版!C21</f>
        <v>生物</v>
      </c>
      <c r="D11" s="67" t="str">
        <f>选课自动换名完整版!D21</f>
        <v>语文</v>
      </c>
      <c r="E11" s="67" t="str">
        <f>选课自动换名完整版!E21</f>
        <v>语文</v>
      </c>
      <c r="F11" s="68" t="str">
        <f>选课自动换名完整版!F21</f>
        <v>音乐</v>
      </c>
    </row>
    <row r="12" s="58" customFormat="1" ht="10.5" spans="1:6">
      <c r="A12" s="66" t="str">
        <f>"第8节课"&amp;选课自动换名完整版!A24</f>
        <v>第8节课（15:40-16:20）</v>
      </c>
      <c r="B12" s="67" t="str">
        <f>选课自动换名完整版!B23</f>
        <v>道法</v>
      </c>
      <c r="C12" s="67" t="str">
        <f>选课自动换名完整版!C23</f>
        <v>形体</v>
      </c>
      <c r="D12" s="67" t="str">
        <f>选课自动换名完整版!D23</f>
        <v>英语</v>
      </c>
      <c r="E12" s="67" t="str">
        <f>选课自动换名完整版!E23</f>
        <v>语文</v>
      </c>
      <c r="F12" s="68" t="str">
        <f>选课自动换名完整版!F23</f>
        <v>道法</v>
      </c>
    </row>
    <row r="13" s="58" customFormat="1" ht="10.5" spans="1:6">
      <c r="A13" s="75" t="str">
        <f>"课后服务"&amp;选课自动换名完整版!A25</f>
        <v>课后服务（16:30-17:10）</v>
      </c>
      <c r="B13" s="76" t="str">
        <f>选课自动换名完整版!B25</f>
        <v>班会</v>
      </c>
      <c r="C13" s="76" t="str">
        <f>选课自动换名完整版!C25</f>
        <v>课后服务</v>
      </c>
      <c r="D13" s="76" t="str">
        <f>选课自动换名完整版!D25</f>
        <v>课后服务</v>
      </c>
      <c r="E13" s="76" t="str">
        <f>选课自动换名完整版!E25</f>
        <v>课后服务</v>
      </c>
      <c r="F13" s="77" t="str">
        <f>选课自动换名完整版!F25</f>
        <v>课后服务</v>
      </c>
    </row>
    <row r="14" s="58" customFormat="1" ht="10.5" spans="1:6">
      <c r="A14" s="75" t="str">
        <f>"课后服务"&amp;选课自动换名完整版!A27</f>
        <v>课后服务（17:20-18:00）</v>
      </c>
      <c r="B14" s="78" t="str">
        <f>选课自动换名完整版!B26</f>
        <v>课后服务（含自主作业）</v>
      </c>
      <c r="C14" s="79"/>
      <c r="D14" s="79"/>
      <c r="E14" s="79"/>
      <c r="F14" s="80"/>
    </row>
    <row r="15" s="58" customFormat="1" ht="11.25" spans="1:6">
      <c r="A15" s="81" t="s">
        <v>6</v>
      </c>
      <c r="B15" s="82"/>
      <c r="C15" s="82"/>
      <c r="D15" s="82"/>
      <c r="E15" s="82"/>
      <c r="F15" s="83"/>
    </row>
    <row r="16" ht="36" customHeight="1"/>
    <row r="17" ht="15" spans="1:6">
      <c r="A17" s="59" t="str">
        <f>A1</f>
        <v>X年级XX班第一学期课程表（9月9日启用）</v>
      </c>
      <c r="B17" s="59"/>
      <c r="C17" s="59"/>
      <c r="D17" s="59"/>
      <c r="E17" s="59"/>
      <c r="F17" s="59"/>
    </row>
    <row r="18" ht="18" spans="1:6">
      <c r="A18" s="60" t="str">
        <f>A2</f>
        <v>                      星期
  时间</v>
      </c>
      <c r="B18" s="61" t="s">
        <v>1</v>
      </c>
      <c r="C18" s="61" t="s">
        <v>2</v>
      </c>
      <c r="D18" s="61" t="s">
        <v>3</v>
      </c>
      <c r="E18" s="61" t="s">
        <v>4</v>
      </c>
      <c r="F18" s="62" t="s">
        <v>5</v>
      </c>
    </row>
    <row r="19" ht="9.6" customHeight="1" spans="1:6">
      <c r="A19" s="63" t="str">
        <f t="shared" ref="A19:A31" si="0">A3</f>
        <v>7:35--7:55 到校、早餐</v>
      </c>
      <c r="B19" s="64"/>
      <c r="C19" s="64"/>
      <c r="D19" s="64"/>
      <c r="E19" s="64"/>
      <c r="F19" s="65"/>
    </row>
    <row r="20" ht="9.6" customHeight="1" spans="1:6">
      <c r="A20" s="66" t="str">
        <f t="shared" si="0"/>
        <v>第1节课（08:30-09:10）</v>
      </c>
      <c r="B20" s="67" t="str">
        <f t="shared" ref="A20:F20" si="1">B4</f>
        <v>物理</v>
      </c>
      <c r="C20" s="67" t="str">
        <f t="shared" si="1"/>
        <v>数学</v>
      </c>
      <c r="D20" s="67" t="str">
        <f t="shared" si="1"/>
        <v>信息</v>
      </c>
      <c r="E20" s="67" t="str">
        <f t="shared" si="1"/>
        <v>地理</v>
      </c>
      <c r="F20" s="68" t="str">
        <f t="shared" si="1"/>
        <v>语文</v>
      </c>
    </row>
    <row r="21" ht="9.6" customHeight="1" spans="1:6">
      <c r="A21" s="66" t="str">
        <f t="shared" si="0"/>
        <v>第2节课（09:20-10:00）</v>
      </c>
      <c r="B21" s="67" t="str">
        <f t="shared" ref="A21:F21" si="2">B5</f>
        <v>美术</v>
      </c>
      <c r="C21" s="67" t="str">
        <f t="shared" si="2"/>
        <v>道法</v>
      </c>
      <c r="D21" s="67" t="str">
        <f t="shared" si="2"/>
        <v>数学</v>
      </c>
      <c r="E21" s="67" t="str">
        <f t="shared" si="2"/>
        <v>体育</v>
      </c>
      <c r="F21" s="68" t="str">
        <f t="shared" si="2"/>
        <v>数学</v>
      </c>
    </row>
    <row r="22" ht="9.6" customHeight="1" spans="1:6">
      <c r="A22" s="66" t="str">
        <f t="shared" si="0"/>
        <v>第3节课（10:10-10:50）</v>
      </c>
      <c r="B22" s="67" t="str">
        <f t="shared" ref="A22:F22" si="3">B6</f>
        <v>语文</v>
      </c>
      <c r="C22" s="67" t="str">
        <f t="shared" si="3"/>
        <v>历史</v>
      </c>
      <c r="D22" s="67" t="str">
        <f t="shared" si="3"/>
        <v>体育</v>
      </c>
      <c r="E22" s="67" t="str">
        <f t="shared" si="3"/>
        <v>历史</v>
      </c>
      <c r="F22" s="68" t="str">
        <f t="shared" si="3"/>
        <v>体育</v>
      </c>
    </row>
    <row r="23" ht="9.6" customHeight="1" spans="1:6">
      <c r="A23" s="66" t="str">
        <f t="shared" si="0"/>
        <v>第4节课（11:00-11:40）</v>
      </c>
      <c r="B23" s="67" t="str">
        <f t="shared" ref="B23:F23" si="4">B7</f>
        <v>英语</v>
      </c>
      <c r="C23" s="67" t="str">
        <f t="shared" si="4"/>
        <v>语文</v>
      </c>
      <c r="D23" s="67" t="str">
        <f t="shared" si="4"/>
        <v>心理/劳动</v>
      </c>
      <c r="E23" s="67" t="str">
        <f t="shared" si="4"/>
        <v>英语</v>
      </c>
      <c r="F23" s="68" t="str">
        <f t="shared" si="4"/>
        <v>英语</v>
      </c>
    </row>
    <row r="24" ht="9.6" customHeight="1" spans="1:6">
      <c r="A24" s="66" t="str">
        <f t="shared" si="0"/>
        <v>第5节课（11:50-12:10）</v>
      </c>
      <c r="B24" s="67" t="str">
        <f>B8</f>
        <v>体育</v>
      </c>
      <c r="C24" s="69" t="str">
        <f>C8</f>
        <v>午餐、班级劳动、自由活动、自主作业，午休</v>
      </c>
      <c r="D24" s="70"/>
      <c r="E24" s="70"/>
      <c r="F24" s="71"/>
    </row>
    <row r="25" ht="9.6" customHeight="1" spans="1:6">
      <c r="A25" s="72" t="str">
        <f t="shared" si="0"/>
        <v>13:45-13:55 外苑之声广播</v>
      </c>
      <c r="B25" s="73"/>
      <c r="C25" s="73"/>
      <c r="D25" s="73"/>
      <c r="E25" s="73"/>
      <c r="F25" s="74"/>
    </row>
    <row r="26" ht="9.6" customHeight="1" spans="1:6">
      <c r="A26" s="66" t="str">
        <f t="shared" si="0"/>
        <v>第6节课（14:00-14:40）</v>
      </c>
      <c r="B26" s="67" t="str">
        <f t="shared" ref="A26:F26" si="5">B10</f>
        <v>历史</v>
      </c>
      <c r="C26" s="67" t="str">
        <f t="shared" si="5"/>
        <v>英语</v>
      </c>
      <c r="D26" s="67" t="str">
        <f t="shared" si="5"/>
        <v>英语</v>
      </c>
      <c r="E26" s="67" t="str">
        <f t="shared" si="5"/>
        <v>数学</v>
      </c>
      <c r="F26" s="68" t="str">
        <f t="shared" si="5"/>
        <v>生物</v>
      </c>
    </row>
    <row r="27" ht="9.6" customHeight="1" spans="1:6">
      <c r="A27" s="84" t="str">
        <f t="shared" si="0"/>
        <v>第7节课（14:50-15:30）</v>
      </c>
      <c r="B27" s="85" t="str">
        <f>B11</f>
        <v>地理</v>
      </c>
      <c r="C27" s="85" t="str">
        <f>C11</f>
        <v>生物</v>
      </c>
      <c r="D27" s="85" t="str">
        <f>D11</f>
        <v>语文</v>
      </c>
      <c r="E27" s="85" t="str">
        <f>E11</f>
        <v>语文</v>
      </c>
      <c r="F27" s="86" t="str">
        <f>F11</f>
        <v>音乐</v>
      </c>
    </row>
    <row r="28" ht="9.6" customHeight="1" spans="1:6">
      <c r="A28" s="87" t="str">
        <f t="shared" si="0"/>
        <v>第8节课（15:40-16:20）</v>
      </c>
      <c r="B28" s="67" t="str">
        <f t="shared" ref="B28:F28" si="6">B12</f>
        <v>道法</v>
      </c>
      <c r="C28" s="67" t="str">
        <f t="shared" si="6"/>
        <v>形体</v>
      </c>
      <c r="D28" s="67" t="str">
        <f t="shared" si="6"/>
        <v>英语</v>
      </c>
      <c r="E28" s="67" t="str">
        <f t="shared" si="6"/>
        <v>语文</v>
      </c>
      <c r="F28" s="68" t="str">
        <f t="shared" si="6"/>
        <v>道法</v>
      </c>
    </row>
    <row r="29" ht="9.6" customHeight="1" spans="1:6">
      <c r="A29" s="75" t="str">
        <f t="shared" si="0"/>
        <v>课后服务（16:30-17:10）</v>
      </c>
      <c r="B29" s="76" t="str">
        <f>B13</f>
        <v>班会</v>
      </c>
      <c r="C29" s="76" t="str">
        <f>C13</f>
        <v>课后服务</v>
      </c>
      <c r="D29" s="76" t="str">
        <f>D13</f>
        <v>课后服务</v>
      </c>
      <c r="E29" s="76" t="str">
        <f>E13</f>
        <v>课后服务</v>
      </c>
      <c r="F29" s="77" t="str">
        <f>F13</f>
        <v>课后服务</v>
      </c>
    </row>
    <row r="30" ht="9.6" customHeight="1" spans="1:6">
      <c r="A30" s="75" t="str">
        <f t="shared" si="0"/>
        <v>课后服务（17:20-18:00）</v>
      </c>
      <c r="B30" s="78" t="str">
        <f>B14</f>
        <v>课后服务（含自主作业）</v>
      </c>
      <c r="C30" s="79"/>
      <c r="D30" s="79"/>
      <c r="E30" s="79"/>
      <c r="F30" s="80"/>
    </row>
    <row r="31" ht="9.6" customHeight="1" spans="1:6">
      <c r="A31" s="88" t="str">
        <f t="shared" si="0"/>
        <v>18:30 清 校（心理/劳动：单周上劳动课，双周上心理课）</v>
      </c>
      <c r="B31" s="82"/>
      <c r="C31" s="82"/>
      <c r="D31" s="82"/>
      <c r="E31" s="82"/>
      <c r="F31" s="83"/>
    </row>
    <row r="32" ht="41.1" customHeight="1"/>
    <row r="33" ht="14.25" spans="1:6">
      <c r="A33" s="89" t="str">
        <f>A1</f>
        <v>X年级XX班第一学期课程表（9月9日启用）</v>
      </c>
      <c r="B33" s="89"/>
      <c r="C33" s="89"/>
      <c r="D33" s="89"/>
      <c r="E33" s="89"/>
      <c r="F33" s="89"/>
    </row>
    <row r="34" ht="18" spans="1:9">
      <c r="A34" s="60" t="str">
        <f>A2</f>
        <v>                      星期
  时间</v>
      </c>
      <c r="B34" s="61" t="s">
        <v>1</v>
      </c>
      <c r="C34" s="61" t="s">
        <v>2</v>
      </c>
      <c r="D34" s="61" t="s">
        <v>3</v>
      </c>
      <c r="E34" s="61" t="s">
        <v>4</v>
      </c>
      <c r="F34" s="62" t="s">
        <v>5</v>
      </c>
      <c r="I34" t="s">
        <v>7</v>
      </c>
    </row>
    <row r="35" s="58" customFormat="1" ht="10.5" spans="1:6">
      <c r="A35" s="63" t="str">
        <f>A3</f>
        <v>7:35--7:55 到校、早餐</v>
      </c>
      <c r="B35" s="64"/>
      <c r="C35" s="64"/>
      <c r="D35" s="64"/>
      <c r="E35" s="64"/>
      <c r="F35" s="65"/>
    </row>
    <row r="36" s="58" customFormat="1" ht="10.5" spans="1:6">
      <c r="A36" s="66" t="str">
        <f t="shared" ref="A36:A39" si="7">A20</f>
        <v>第1节课（08:30-09:10）</v>
      </c>
      <c r="B36" s="67" t="str">
        <f t="shared" ref="A36:F36" si="8">B4</f>
        <v>物理</v>
      </c>
      <c r="C36" s="67" t="str">
        <f t="shared" si="8"/>
        <v>数学</v>
      </c>
      <c r="D36" s="67" t="str">
        <f t="shared" si="8"/>
        <v>信息</v>
      </c>
      <c r="E36" s="67" t="str">
        <f t="shared" si="8"/>
        <v>地理</v>
      </c>
      <c r="F36" s="68" t="str">
        <f t="shared" si="8"/>
        <v>语文</v>
      </c>
    </row>
    <row r="37" s="58" customFormat="1" ht="10.5" spans="1:6">
      <c r="A37" s="66" t="str">
        <f t="shared" si="7"/>
        <v>第2节课（09:20-10:00）</v>
      </c>
      <c r="B37" s="67" t="str">
        <f t="shared" ref="A37:F37" si="9">B5</f>
        <v>美术</v>
      </c>
      <c r="C37" s="67" t="str">
        <f t="shared" si="9"/>
        <v>道法</v>
      </c>
      <c r="D37" s="67" t="str">
        <f t="shared" si="9"/>
        <v>数学</v>
      </c>
      <c r="E37" s="67" t="str">
        <f t="shared" si="9"/>
        <v>体育</v>
      </c>
      <c r="F37" s="68" t="str">
        <f t="shared" si="9"/>
        <v>数学</v>
      </c>
    </row>
    <row r="38" s="58" customFormat="1" ht="10.5" spans="1:6">
      <c r="A38" s="66" t="str">
        <f t="shared" si="7"/>
        <v>第3节课（10:10-10:50）</v>
      </c>
      <c r="B38" s="67" t="str">
        <f t="shared" ref="A38:F38" si="10">B6</f>
        <v>语文</v>
      </c>
      <c r="C38" s="67" t="str">
        <f t="shared" si="10"/>
        <v>历史</v>
      </c>
      <c r="D38" s="67" t="str">
        <f t="shared" si="10"/>
        <v>体育</v>
      </c>
      <c r="E38" s="67" t="str">
        <f t="shared" si="10"/>
        <v>历史</v>
      </c>
      <c r="F38" s="68" t="str">
        <f t="shared" si="10"/>
        <v>体育</v>
      </c>
    </row>
    <row r="39" s="58" customFormat="1" ht="10.5" spans="1:6">
      <c r="A39" s="66" t="str">
        <f t="shared" si="7"/>
        <v>第4节课（11:00-11:40）</v>
      </c>
      <c r="B39" s="67" t="str">
        <f t="shared" ref="B39:F39" si="11">B7</f>
        <v>英语</v>
      </c>
      <c r="C39" s="67" t="str">
        <f t="shared" si="11"/>
        <v>语文</v>
      </c>
      <c r="D39" s="67" t="str">
        <f t="shared" si="11"/>
        <v>心理/劳动</v>
      </c>
      <c r="E39" s="67" t="str">
        <f t="shared" si="11"/>
        <v>英语</v>
      </c>
      <c r="F39" s="68" t="str">
        <f t="shared" si="11"/>
        <v>英语</v>
      </c>
    </row>
    <row r="40" s="58" customFormat="1" ht="10.5" spans="1:6">
      <c r="A40" s="66" t="str">
        <f>A8</f>
        <v>第5节课（11:50-12:10）</v>
      </c>
      <c r="B40" s="67" t="str">
        <f>B8</f>
        <v>体育</v>
      </c>
      <c r="C40" s="69" t="str">
        <f>C8</f>
        <v>午餐、班级劳动、自由活动、自主作业，午休</v>
      </c>
      <c r="D40" s="70"/>
      <c r="E40" s="70"/>
      <c r="F40" s="71"/>
    </row>
    <row r="41" s="58" customFormat="1" ht="10.5" spans="1:6">
      <c r="A41" s="72" t="str">
        <f>A9</f>
        <v>13:45-13:55 外苑之声广播</v>
      </c>
      <c r="B41" s="73"/>
      <c r="C41" s="73"/>
      <c r="D41" s="73"/>
      <c r="E41" s="73"/>
      <c r="F41" s="74"/>
    </row>
    <row r="42" s="58" customFormat="1" ht="10.5" spans="1:6">
      <c r="A42" s="66" t="str">
        <f>A10</f>
        <v>第6节课（14:00-14:40）</v>
      </c>
      <c r="B42" s="67" t="str">
        <f t="shared" ref="A42:F42" si="12">B10</f>
        <v>历史</v>
      </c>
      <c r="C42" s="67" t="str">
        <f t="shared" si="12"/>
        <v>英语</v>
      </c>
      <c r="D42" s="67" t="str">
        <f t="shared" si="12"/>
        <v>英语</v>
      </c>
      <c r="E42" s="67" t="str">
        <f t="shared" si="12"/>
        <v>数学</v>
      </c>
      <c r="F42" s="68" t="str">
        <f t="shared" si="12"/>
        <v>生物</v>
      </c>
    </row>
    <row r="43" s="58" customFormat="1" ht="10.5" spans="1:6">
      <c r="A43" s="84" t="str">
        <f t="shared" ref="A43:F43" si="13">A11</f>
        <v>第7节课（14:50-15:30）</v>
      </c>
      <c r="B43" s="85" t="str">
        <f t="shared" si="13"/>
        <v>地理</v>
      </c>
      <c r="C43" s="85" t="str">
        <f t="shared" si="13"/>
        <v>生物</v>
      </c>
      <c r="D43" s="85" t="str">
        <f t="shared" si="13"/>
        <v>语文</v>
      </c>
      <c r="E43" s="85" t="str">
        <f t="shared" si="13"/>
        <v>语文</v>
      </c>
      <c r="F43" s="86" t="str">
        <f t="shared" si="13"/>
        <v>音乐</v>
      </c>
    </row>
    <row r="44" s="58" customFormat="1" ht="10.5" spans="1:6">
      <c r="A44" s="87" t="str">
        <f>A12</f>
        <v>第8节课（15:40-16:20）</v>
      </c>
      <c r="B44" s="67" t="str">
        <f t="shared" ref="B44:F44" si="14">B12</f>
        <v>道法</v>
      </c>
      <c r="C44" s="67" t="str">
        <f t="shared" si="14"/>
        <v>形体</v>
      </c>
      <c r="D44" s="67" t="str">
        <f t="shared" si="14"/>
        <v>英语</v>
      </c>
      <c r="E44" s="67" t="str">
        <f t="shared" si="14"/>
        <v>语文</v>
      </c>
      <c r="F44" s="68" t="str">
        <f t="shared" si="14"/>
        <v>道法</v>
      </c>
    </row>
    <row r="45" s="58" customFormat="1" ht="10.5" spans="1:6">
      <c r="A45" s="75" t="str">
        <f t="shared" ref="A45:F45" si="15">A29</f>
        <v>课后服务（16:30-17:10）</v>
      </c>
      <c r="B45" s="67" t="str">
        <f t="shared" si="15"/>
        <v>班会</v>
      </c>
      <c r="C45" s="67" t="str">
        <f t="shared" si="15"/>
        <v>课后服务</v>
      </c>
      <c r="D45" s="67" t="str">
        <f t="shared" si="15"/>
        <v>课后服务</v>
      </c>
      <c r="E45" s="67" t="str">
        <f t="shared" si="15"/>
        <v>课后服务</v>
      </c>
      <c r="F45" s="68" t="str">
        <f t="shared" si="15"/>
        <v>课后服务</v>
      </c>
    </row>
    <row r="46" s="58" customFormat="1" ht="10.5" spans="1:6">
      <c r="A46" s="75" t="str">
        <f>A30</f>
        <v>课后服务（17:20-18:00）</v>
      </c>
      <c r="B46" s="78" t="str">
        <f>B30</f>
        <v>课后服务（含自主作业）</v>
      </c>
      <c r="C46" s="79"/>
      <c r="D46" s="79"/>
      <c r="E46" s="79"/>
      <c r="F46" s="80"/>
    </row>
    <row r="47" s="58" customFormat="1" ht="11.25" spans="1:6">
      <c r="A47" s="88" t="str">
        <f>A15</f>
        <v>18:30 清 校（心理/劳动：单周上劳动课，双周上心理课）</v>
      </c>
      <c r="B47" s="82"/>
      <c r="C47" s="82"/>
      <c r="D47" s="82"/>
      <c r="E47" s="82"/>
      <c r="F47" s="83"/>
    </row>
  </sheetData>
  <mergeCells count="18">
    <mergeCell ref="A1:F1"/>
    <mergeCell ref="A3:F3"/>
    <mergeCell ref="C8:F8"/>
    <mergeCell ref="A9:F9"/>
    <mergeCell ref="B14:F14"/>
    <mergeCell ref="A15:F15"/>
    <mergeCell ref="A17:F17"/>
    <mergeCell ref="A19:F19"/>
    <mergeCell ref="C24:F24"/>
    <mergeCell ref="A25:F25"/>
    <mergeCell ref="B30:F30"/>
    <mergeCell ref="A31:F31"/>
    <mergeCell ref="A33:F33"/>
    <mergeCell ref="A35:F35"/>
    <mergeCell ref="C40:F40"/>
    <mergeCell ref="A41:F41"/>
    <mergeCell ref="B46:F46"/>
    <mergeCell ref="A47:F47"/>
  </mergeCells>
  <dataValidations count="1">
    <dataValidation type="list" allowBlank="1" showInputMessage="1" showErrorMessage="1" sqref="C7:F7 B24 B7:B8 B20:F23 B4:F6">
      <formula1>"语文,数学,英语,科学,美术,体育,书法,体育(足球),音乐,校本,道德与法治,体育(篮球),体育(形体),口语"</formula1>
    </dataValidation>
  </dataValidations>
  <printOptions horizontalCentered="1"/>
  <pageMargins left="0.472222222222222" right="0.472222222222222" top="0.432638888888889" bottom="0.747916666666667" header="0.314583333333333" footer="0.314583333333333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9"/>
  <sheetViews>
    <sheetView tabSelected="1" workbookViewId="0">
      <selection activeCell="H23" sqref="H23"/>
    </sheetView>
  </sheetViews>
  <sheetFormatPr defaultColWidth="9" defaultRowHeight="13.5" outlineLevelCol="7"/>
  <cols>
    <col min="1" max="1" width="20.1333333333333" customWidth="1"/>
    <col min="2" max="5" width="15.6333333333333" customWidth="1"/>
    <col min="6" max="6" width="16.3833333333333" customWidth="1"/>
  </cols>
  <sheetData>
    <row r="1" ht="30.95" customHeight="1" spans="1:6">
      <c r="A1" s="7" t="s">
        <v>8</v>
      </c>
      <c r="B1" s="7"/>
      <c r="C1" s="7"/>
      <c r="D1" s="7"/>
      <c r="E1" s="7"/>
      <c r="F1" s="7"/>
    </row>
    <row r="2" ht="33" customHeight="1" spans="1:6">
      <c r="A2" s="8" t="s">
        <v>9</v>
      </c>
      <c r="B2" s="9" t="s">
        <v>1</v>
      </c>
      <c r="C2" s="9" t="s">
        <v>2</v>
      </c>
      <c r="D2" s="9" t="s">
        <v>3</v>
      </c>
      <c r="E2" s="9" t="s">
        <v>4</v>
      </c>
      <c r="F2" s="10" t="s">
        <v>5</v>
      </c>
    </row>
    <row r="3" ht="18.95" customHeight="1" spans="1:6">
      <c r="A3" s="11" t="s">
        <v>10</v>
      </c>
      <c r="B3" s="12"/>
      <c r="C3" s="12"/>
      <c r="D3" s="12"/>
      <c r="E3" s="12"/>
      <c r="F3" s="13"/>
    </row>
    <row r="4" ht="14.25" spans="1:6">
      <c r="A4" s="14" t="s">
        <v>11</v>
      </c>
      <c r="B4" s="15" t="s">
        <v>12</v>
      </c>
      <c r="C4" s="16" t="s">
        <v>13</v>
      </c>
      <c r="D4" s="16" t="s">
        <v>14</v>
      </c>
      <c r="E4" s="16" t="s">
        <v>13</v>
      </c>
      <c r="F4" s="17" t="s">
        <v>14</v>
      </c>
    </row>
    <row r="5" ht="14.25" spans="1:6">
      <c r="A5" s="18" t="s">
        <v>15</v>
      </c>
      <c r="B5" s="19" t="s">
        <v>16</v>
      </c>
      <c r="C5" s="20"/>
      <c r="D5" s="20"/>
      <c r="E5" s="20"/>
      <c r="F5" s="17"/>
    </row>
    <row r="6" ht="20" customHeight="1" spans="1:6">
      <c r="A6" s="21" t="s">
        <v>17</v>
      </c>
      <c r="B6" s="22" t="s">
        <v>18</v>
      </c>
      <c r="C6" s="22" t="s">
        <v>19</v>
      </c>
      <c r="D6" s="22" t="s">
        <v>20</v>
      </c>
      <c r="E6" s="22" t="s">
        <v>21</v>
      </c>
      <c r="F6" s="23" t="s">
        <v>22</v>
      </c>
    </row>
    <row r="7" ht="15" customHeight="1" spans="1:6">
      <c r="A7" s="24" t="s">
        <v>23</v>
      </c>
      <c r="B7" s="25" t="str">
        <f>_xlfn.XLOOKUP(B6,课程教师对应表!$B$3:$B$20,课程教师对应表!$C$3:$C$20)</f>
        <v>公孙胜</v>
      </c>
      <c r="C7" s="25" t="str">
        <f>_xlfn.XLOOKUP(C6,课程教师对应表!$B$3:$B$20,课程教师对应表!$C$3:$C$20)</f>
        <v>卢俊义</v>
      </c>
      <c r="D7" s="25" t="str">
        <f>_xlfn.XLOOKUP(D6,课程教师对应表!$B$3:$B$20,课程教师对应表!$C$3:$C$20)</f>
        <v>鲁智深</v>
      </c>
      <c r="E7" s="25" t="str">
        <f>_xlfn.XLOOKUP(E6,课程教师对应表!$B$3:$B$20,课程教师对应表!$C$3:$C$20)</f>
        <v>董平</v>
      </c>
      <c r="F7" s="26" t="str">
        <f>_xlfn.XLOOKUP(F6,课程教师对应表!$B$3:$B$20,课程教师对应表!$C$3:$C$20)</f>
        <v>宋江</v>
      </c>
    </row>
    <row r="8" ht="15" customHeight="1" spans="1:6">
      <c r="A8" s="27" t="s">
        <v>24</v>
      </c>
      <c r="B8" s="28" t="s">
        <v>25</v>
      </c>
      <c r="C8" s="29" t="s">
        <v>26</v>
      </c>
      <c r="D8" s="30"/>
      <c r="E8" s="30"/>
      <c r="F8" s="31"/>
    </row>
    <row r="9" ht="20" customHeight="1" spans="1:6">
      <c r="A9" s="32" t="s">
        <v>27</v>
      </c>
      <c r="B9" s="22" t="s">
        <v>28</v>
      </c>
      <c r="C9" s="22" t="s">
        <v>29</v>
      </c>
      <c r="D9" s="22" t="s">
        <v>19</v>
      </c>
      <c r="E9" s="22" t="s">
        <v>30</v>
      </c>
      <c r="F9" s="23" t="s">
        <v>19</v>
      </c>
    </row>
    <row r="10" ht="15" customHeight="1" spans="1:6">
      <c r="A10" s="24" t="s">
        <v>31</v>
      </c>
      <c r="B10" s="25" t="str">
        <f>_xlfn.XLOOKUP(B9,课程教师对应表!$B$3:$B$20,课程教师对应表!$C$3:$C$20)</f>
        <v>朱仝</v>
      </c>
      <c r="C10" s="25" t="str">
        <f>_xlfn.XLOOKUP(C9,课程教师对应表!$B$3:$B$20,课程教师对应表!$C$3:$C$20)</f>
        <v>林冲</v>
      </c>
      <c r="D10" s="25" t="str">
        <f>_xlfn.XLOOKUP(D9,课程教师对应表!$B$3:$B$20,课程教师对应表!$C$3:$C$20)</f>
        <v>卢俊义</v>
      </c>
      <c r="E10" s="25" t="str">
        <f>_xlfn.XLOOKUP(E9,课程教师对应表!$B$3:$B$20,课程教师对应表!$C$3:$C$20)</f>
        <v>李应</v>
      </c>
      <c r="F10" s="26" t="str">
        <f>_xlfn.XLOOKUP(F9,课程教师对应表!$B$3:$B$20,课程教师对应表!$C$3:$C$20)</f>
        <v>卢俊义</v>
      </c>
    </row>
    <row r="11" ht="20" customHeight="1" spans="1:8">
      <c r="A11" s="32" t="s">
        <v>32</v>
      </c>
      <c r="B11" s="22" t="s">
        <v>22</v>
      </c>
      <c r="C11" s="22" t="s">
        <v>33</v>
      </c>
      <c r="D11" s="22" t="s">
        <v>30</v>
      </c>
      <c r="E11" s="22" t="s">
        <v>33</v>
      </c>
      <c r="F11" s="23" t="s">
        <v>30</v>
      </c>
      <c r="H11" s="1"/>
    </row>
    <row r="12" ht="15" customHeight="1" spans="1:6">
      <c r="A12" s="24" t="s">
        <v>34</v>
      </c>
      <c r="B12" s="25" t="str">
        <f>_xlfn.XLOOKUP(B11,课程教师对应表!$B$3:$B$20,课程教师对应表!$C$3:$C$20)</f>
        <v>宋江</v>
      </c>
      <c r="C12" s="25" t="str">
        <f>_xlfn.XLOOKUP(C11,课程教师对应表!$B$3:$B$20,课程教师对应表!$C$3:$C$20)</f>
        <v>秦明</v>
      </c>
      <c r="D12" s="25" t="str">
        <f>_xlfn.XLOOKUP(D11,课程教师对应表!$B$3:$B$20,课程教师对应表!$C$3:$C$20)</f>
        <v>李应</v>
      </c>
      <c r="E12" s="25" t="str">
        <f>_xlfn.XLOOKUP(E11,课程教师对应表!$B$3:$B$20,课程教师对应表!$C$3:$C$20)</f>
        <v>秦明</v>
      </c>
      <c r="F12" s="26" t="str">
        <f>_xlfn.XLOOKUP(F11,课程教师对应表!$B$3:$B$20,课程教师对应表!$C$3:$C$20)</f>
        <v>李应</v>
      </c>
    </row>
    <row r="13" ht="20" customHeight="1" spans="1:6">
      <c r="A13" s="32" t="s">
        <v>35</v>
      </c>
      <c r="B13" s="22" t="s">
        <v>36</v>
      </c>
      <c r="C13" s="22" t="s">
        <v>22</v>
      </c>
      <c r="D13" s="22" t="s">
        <v>37</v>
      </c>
      <c r="E13" s="22" t="s">
        <v>36</v>
      </c>
      <c r="F13" s="23" t="s">
        <v>36</v>
      </c>
    </row>
    <row r="14" ht="15" customHeight="1" spans="1:6">
      <c r="A14" s="24" t="s">
        <v>38</v>
      </c>
      <c r="B14" s="25" t="str">
        <f>_xlfn.XLOOKUP(B13,课程教师对应表!$B$3:$B$20,课程教师对应表!$C$3:$C$20)</f>
        <v>吴用</v>
      </c>
      <c r="C14" s="25" t="str">
        <f>_xlfn.XLOOKUP(C13,课程教师对应表!$B$3:$B$20,课程教师对应表!$C$3:$C$20)</f>
        <v>宋江</v>
      </c>
      <c r="D14" s="25" t="str">
        <f>_xlfn.XLOOKUP(D13,课程教师对应表!$B$3:$B$20,课程教师对应表!$C$3:$C$20)</f>
        <v>呼延灼/孙立</v>
      </c>
      <c r="E14" s="25" t="str">
        <f>_xlfn.XLOOKUP(E13,课程教师对应表!$B$3:$B$20,课程教师对应表!$C$3:$C$20)</f>
        <v>吴用</v>
      </c>
      <c r="F14" s="26" t="str">
        <f>_xlfn.XLOOKUP(F13,课程教师对应表!$B$3:$B$20,课程教师对应表!$C$3:$C$20)</f>
        <v>吴用</v>
      </c>
    </row>
    <row r="15" ht="21" customHeight="1" spans="1:6">
      <c r="A15" s="32" t="s">
        <v>39</v>
      </c>
      <c r="B15" s="22" t="s">
        <v>30</v>
      </c>
      <c r="C15" s="33" t="s">
        <v>40</v>
      </c>
      <c r="D15" s="34"/>
      <c r="E15" s="34"/>
      <c r="F15" s="35"/>
    </row>
    <row r="16" ht="15" customHeight="1" spans="1:6">
      <c r="A16" s="24" t="s">
        <v>41</v>
      </c>
      <c r="B16" s="25" t="str">
        <f>_xlfn.XLOOKUP(B15,课程教师对应表!$B$3:$B$20,课程教师对应表!$C$3:$C$20)</f>
        <v>李应</v>
      </c>
      <c r="C16" s="36"/>
      <c r="D16" s="37"/>
      <c r="E16" s="37"/>
      <c r="F16" s="38"/>
    </row>
    <row r="17" ht="20.25" customHeight="1" spans="1:6">
      <c r="A17" s="39" t="s">
        <v>42</v>
      </c>
      <c r="B17" s="40"/>
      <c r="C17" s="40"/>
      <c r="D17" s="40"/>
      <c r="E17" s="40"/>
      <c r="F17" s="41"/>
    </row>
    <row r="18" ht="20.25" customHeight="1" spans="1:6">
      <c r="A18" s="39" t="s">
        <v>43</v>
      </c>
      <c r="B18" s="42" t="s">
        <v>16</v>
      </c>
      <c r="C18" s="43"/>
      <c r="D18" s="43"/>
      <c r="E18" s="43"/>
      <c r="F18" s="44"/>
    </row>
    <row r="19" ht="20" customHeight="1" spans="1:6">
      <c r="A19" s="32" t="s">
        <v>44</v>
      </c>
      <c r="B19" s="22" t="s">
        <v>33</v>
      </c>
      <c r="C19" s="22" t="s">
        <v>36</v>
      </c>
      <c r="D19" s="22" t="s">
        <v>36</v>
      </c>
      <c r="E19" s="22" t="s">
        <v>19</v>
      </c>
      <c r="F19" s="23" t="s">
        <v>45</v>
      </c>
    </row>
    <row r="20" ht="15" customHeight="1" spans="1:6">
      <c r="A20" s="24" t="s">
        <v>46</v>
      </c>
      <c r="B20" s="25" t="str">
        <f>_xlfn.XLOOKUP(B19,课程教师对应表!$B$3:$B$20,课程教师对应表!$C$3:$C$20)</f>
        <v>秦明</v>
      </c>
      <c r="C20" s="25" t="str">
        <f>_xlfn.XLOOKUP(C19,课程教师对应表!$B$3:$B$20,课程教师对应表!$C$3:$C$20)</f>
        <v>吴用</v>
      </c>
      <c r="D20" s="25" t="str">
        <f>_xlfn.XLOOKUP(D19,课程教师对应表!$B$3:$B$20,课程教师对应表!$C$3:$C$20)</f>
        <v>吴用</v>
      </c>
      <c r="E20" s="25" t="str">
        <f>_xlfn.XLOOKUP(E19,课程教师对应表!$B$3:$B$20,课程教师对应表!$C$3:$C$20)</f>
        <v>卢俊义</v>
      </c>
      <c r="F20" s="26" t="str">
        <f>_xlfn.XLOOKUP(F19,课程教师对应表!$B$3:$B$20,课程教师对应表!$C$3:$C$20)</f>
        <v>花荣</v>
      </c>
    </row>
    <row r="21" ht="20" customHeight="1" spans="1:6">
      <c r="A21" s="32" t="s">
        <v>47</v>
      </c>
      <c r="B21" s="22" t="s">
        <v>21</v>
      </c>
      <c r="C21" s="22" t="s">
        <v>45</v>
      </c>
      <c r="D21" s="22" t="s">
        <v>22</v>
      </c>
      <c r="E21" s="22" t="s">
        <v>22</v>
      </c>
      <c r="F21" s="23" t="s">
        <v>48</v>
      </c>
    </row>
    <row r="22" ht="15.75" spans="1:6">
      <c r="A22" s="24" t="s">
        <v>49</v>
      </c>
      <c r="B22" s="25" t="str">
        <f>_xlfn.XLOOKUP(B21,课程教师对应表!$B$3:$B$20,课程教师对应表!$C$3:$C$20)</f>
        <v>董平</v>
      </c>
      <c r="C22" s="25" t="str">
        <f>_xlfn.XLOOKUP(C21,课程教师对应表!$B$3:$B$20,课程教师对应表!$C$3:$C$20)</f>
        <v>花荣</v>
      </c>
      <c r="D22" s="25" t="str">
        <f>_xlfn.XLOOKUP(D21,课程教师对应表!$B$3:$B$20,课程教师对应表!$C$3:$C$20)</f>
        <v>宋江</v>
      </c>
      <c r="E22" s="25" t="str">
        <f>_xlfn.XLOOKUP(E21,课程教师对应表!$B$3:$B$20,课程教师对应表!$C$3:$C$20)</f>
        <v>宋江</v>
      </c>
      <c r="F22" s="26" t="str">
        <f>_xlfn.XLOOKUP(F21,课程教师对应表!$B$3:$B$20,课程教师对应表!$C$3:$C$20)</f>
        <v>柴进</v>
      </c>
    </row>
    <row r="23" ht="20.25" spans="1:6">
      <c r="A23" s="32" t="s">
        <v>50</v>
      </c>
      <c r="B23" s="22" t="s">
        <v>29</v>
      </c>
      <c r="C23" s="22" t="s">
        <v>51</v>
      </c>
      <c r="D23" s="22" t="s">
        <v>36</v>
      </c>
      <c r="E23" s="22" t="s">
        <v>22</v>
      </c>
      <c r="F23" s="23" t="s">
        <v>29</v>
      </c>
    </row>
    <row r="24" ht="15.75" spans="1:6">
      <c r="A24" s="24" t="s">
        <v>52</v>
      </c>
      <c r="B24" s="25" t="str">
        <f>_xlfn.XLOOKUP(B23,课程教师对应表!$B$3:$B$20,课程教师对应表!$C$3:$C$20)</f>
        <v>林冲</v>
      </c>
      <c r="C24" s="25" t="str">
        <f>_xlfn.XLOOKUP(C23,课程教师对应表!$B$3:$B$20,课程教师对应表!$C$3:$C$20)</f>
        <v>武松</v>
      </c>
      <c r="D24" s="25" t="str">
        <f>_xlfn.XLOOKUP(D23,课程教师对应表!$B$3:$B$20,课程教师对应表!$C$3:$C$20)</f>
        <v>吴用</v>
      </c>
      <c r="E24" s="25" t="str">
        <f>_xlfn.XLOOKUP(E23,课程教师对应表!$B$3:$B$20,课程教师对应表!$C$3:$C$20)</f>
        <v>宋江</v>
      </c>
      <c r="F24" s="26" t="str">
        <f>_xlfn.XLOOKUP(F23,课程教师对应表!$B$3:$B$20,课程教师对应表!$C$3:$C$20)</f>
        <v>林冲</v>
      </c>
    </row>
    <row r="25" ht="20" customHeight="1" spans="1:6">
      <c r="A25" s="45" t="s">
        <v>53</v>
      </c>
      <c r="B25" s="46" t="s">
        <v>54</v>
      </c>
      <c r="C25" s="46" t="s">
        <v>55</v>
      </c>
      <c r="D25" s="46" t="s">
        <v>55</v>
      </c>
      <c r="E25" s="46" t="s">
        <v>55</v>
      </c>
      <c r="F25" s="47" t="s">
        <v>55</v>
      </c>
    </row>
    <row r="26" ht="20" customHeight="1" spans="1:6">
      <c r="A26" s="32" t="s">
        <v>55</v>
      </c>
      <c r="B26" s="48" t="s">
        <v>56</v>
      </c>
      <c r="C26" s="49"/>
      <c r="D26" s="49"/>
      <c r="E26" s="49"/>
      <c r="F26" s="50"/>
    </row>
    <row r="27" ht="15" customHeight="1" spans="1:6">
      <c r="A27" s="24" t="s">
        <v>57</v>
      </c>
      <c r="B27" s="51"/>
      <c r="C27" s="52"/>
      <c r="D27" s="52"/>
      <c r="E27" s="52"/>
      <c r="F27" s="53"/>
    </row>
    <row r="28" ht="20.1" customHeight="1" spans="1:6">
      <c r="A28" s="54" t="s">
        <v>58</v>
      </c>
      <c r="B28" s="55"/>
      <c r="C28" s="55"/>
      <c r="D28" s="55"/>
      <c r="E28" s="55"/>
      <c r="F28" s="56"/>
    </row>
    <row r="29" ht="57" customHeight="1" spans="1:6">
      <c r="A29" s="57" t="s">
        <v>59</v>
      </c>
      <c r="B29" s="57"/>
      <c r="C29" s="57"/>
      <c r="D29" s="57"/>
      <c r="E29" s="57"/>
      <c r="F29" s="57"/>
    </row>
  </sheetData>
  <mergeCells count="10">
    <mergeCell ref="A1:F1"/>
    <mergeCell ref="A3:F3"/>
    <mergeCell ref="B5:F5"/>
    <mergeCell ref="C8:F8"/>
    <mergeCell ref="A17:F17"/>
    <mergeCell ref="B18:F18"/>
    <mergeCell ref="A28:F28"/>
    <mergeCell ref="A29:F29"/>
    <mergeCell ref="C15:F16"/>
    <mergeCell ref="B26:F27"/>
  </mergeCells>
  <dataValidations count="1">
    <dataValidation type="list" allowBlank="1" showInputMessage="1" showErrorMessage="1" sqref="B6:F6 B9:F9 B11:F11 B13:F13 B15 B19:F19 B21:F21 B23:F23">
      <formula1>课程教师对应表!$B$3:$B$22</formula1>
    </dataValidation>
  </dataValidations>
  <printOptions horizontalCentered="1"/>
  <pageMargins left="0.236111111111111" right="0.236111111111111" top="0.590277777777778" bottom="1" header="0.5" footer="0.5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2"/>
  <sheetViews>
    <sheetView workbookViewId="0">
      <selection activeCell="H11" sqref="H11"/>
    </sheetView>
  </sheetViews>
  <sheetFormatPr defaultColWidth="9" defaultRowHeight="13.5"/>
  <cols>
    <col min="1" max="1" width="5.89166666666667" customWidth="1"/>
    <col min="2" max="2" width="10.775" customWidth="1"/>
    <col min="3" max="3" width="13" customWidth="1"/>
    <col min="4" max="4" width="12.775" style="1" customWidth="1"/>
    <col min="5" max="5" width="15.775" style="1" customWidth="1"/>
    <col min="6" max="6" width="9.375" style="1" customWidth="1"/>
    <col min="8" max="8" width="11.8916666666667" customWidth="1"/>
    <col min="9" max="9" width="9.66666666666667" customWidth="1"/>
    <col min="11" max="11" width="9" customWidth="1"/>
  </cols>
  <sheetData>
    <row r="1" ht="32" customHeight="1" spans="1:13">
      <c r="A1" s="2" t="s">
        <v>60</v>
      </c>
      <c r="B1" s="2"/>
      <c r="C1" s="2"/>
      <c r="D1" s="2"/>
      <c r="E1" s="2"/>
      <c r="F1" s="2"/>
      <c r="G1" s="3"/>
      <c r="H1" s="3"/>
      <c r="I1" s="3"/>
      <c r="J1" s="3"/>
      <c r="K1" s="3"/>
      <c r="L1" s="3"/>
      <c r="M1" s="3"/>
    </row>
    <row r="2" spans="1:6">
      <c r="A2" s="4" t="s">
        <v>61</v>
      </c>
      <c r="B2" s="4" t="s">
        <v>62</v>
      </c>
      <c r="C2" s="4" t="s">
        <v>63</v>
      </c>
      <c r="D2" s="4" t="s">
        <v>64</v>
      </c>
      <c r="E2" s="4" t="s">
        <v>65</v>
      </c>
      <c r="F2" s="4" t="s">
        <v>66</v>
      </c>
    </row>
    <row r="3" spans="1:6">
      <c r="A3" s="5">
        <v>1</v>
      </c>
      <c r="B3" s="5" t="s">
        <v>22</v>
      </c>
      <c r="C3" s="5" t="s">
        <v>67</v>
      </c>
      <c r="D3" s="5">
        <v>13912345678</v>
      </c>
      <c r="E3" s="5" t="s">
        <v>68</v>
      </c>
      <c r="F3" s="5">
        <f>COUNTIF(选课自动换名完整版!A6:F25,B3)</f>
        <v>6</v>
      </c>
    </row>
    <row r="4" spans="1:6">
      <c r="A4" s="5">
        <v>2</v>
      </c>
      <c r="B4" s="5" t="s">
        <v>19</v>
      </c>
      <c r="C4" s="5" t="s">
        <v>69</v>
      </c>
      <c r="D4" s="5"/>
      <c r="E4" s="5"/>
      <c r="F4" s="5">
        <f>COUNTIF(选课自动换名完整版!A7:F26,B4)</f>
        <v>3</v>
      </c>
    </row>
    <row r="5" spans="1:6">
      <c r="A5" s="5">
        <v>3</v>
      </c>
      <c r="B5" s="5" t="s">
        <v>36</v>
      </c>
      <c r="C5" s="5" t="s">
        <v>70</v>
      </c>
      <c r="D5" s="5"/>
      <c r="E5" s="5"/>
      <c r="F5" s="5">
        <f>COUNTIF(选课自动换名完整版!A8:F27,B5)</f>
        <v>6</v>
      </c>
    </row>
    <row r="6" spans="1:6">
      <c r="A6" s="5">
        <v>4</v>
      </c>
      <c r="B6" s="5" t="s">
        <v>18</v>
      </c>
      <c r="C6" s="5" t="s">
        <v>71</v>
      </c>
      <c r="D6" s="5"/>
      <c r="E6" s="5"/>
      <c r="F6" s="5">
        <f>COUNTIF(选课自动换名完整版!A9:F28,B6)</f>
        <v>0</v>
      </c>
    </row>
    <row r="7" spans="1:6">
      <c r="A7" s="5">
        <v>5</v>
      </c>
      <c r="B7" s="5" t="s">
        <v>72</v>
      </c>
      <c r="C7" s="5" t="s">
        <v>73</v>
      </c>
      <c r="D7" s="5"/>
      <c r="E7" s="5"/>
      <c r="F7" s="5">
        <f>COUNTIF(选课自动换名完整版!A10:F29,B7)</f>
        <v>0</v>
      </c>
    </row>
    <row r="8" spans="1:6">
      <c r="A8" s="5">
        <v>6</v>
      </c>
      <c r="B8" s="5" t="s">
        <v>29</v>
      </c>
      <c r="C8" s="5" t="s">
        <v>74</v>
      </c>
      <c r="D8" s="5"/>
      <c r="E8" s="5"/>
      <c r="F8" s="5">
        <f>COUNTIF(选课自动换名完整版!A11:F30,B8)</f>
        <v>2</v>
      </c>
    </row>
    <row r="9" spans="1:6">
      <c r="A9" s="5">
        <v>7</v>
      </c>
      <c r="B9" s="5" t="s">
        <v>33</v>
      </c>
      <c r="C9" s="5" t="s">
        <v>75</v>
      </c>
      <c r="D9" s="5"/>
      <c r="E9" s="5"/>
      <c r="F9" s="5">
        <f>COUNTIF(选课自动换名完整版!A12:F31,B9)</f>
        <v>1</v>
      </c>
    </row>
    <row r="10" spans="1:6">
      <c r="A10" s="5">
        <v>8</v>
      </c>
      <c r="B10" s="5" t="s">
        <v>37</v>
      </c>
      <c r="C10" s="5" t="s">
        <v>76</v>
      </c>
      <c r="D10" s="5"/>
      <c r="E10" s="5"/>
      <c r="F10" s="5">
        <f>COUNTIF(选课自动换名完整版!A13:F32,B10)</f>
        <v>1</v>
      </c>
    </row>
    <row r="11" spans="1:6">
      <c r="A11" s="5">
        <v>9</v>
      </c>
      <c r="B11" s="5" t="s">
        <v>45</v>
      </c>
      <c r="C11" s="5" t="s">
        <v>77</v>
      </c>
      <c r="D11" s="5"/>
      <c r="E11" s="5"/>
      <c r="F11" s="5">
        <f>COUNTIF(选课自动换名完整版!A14:F33,B11)</f>
        <v>2</v>
      </c>
    </row>
    <row r="12" spans="1:6">
      <c r="A12" s="5">
        <v>10</v>
      </c>
      <c r="B12" s="5" t="s">
        <v>30</v>
      </c>
      <c r="C12" s="5" t="s">
        <v>78</v>
      </c>
      <c r="D12" s="5"/>
      <c r="E12" s="5"/>
      <c r="F12" s="5">
        <f>COUNTIF(选课自动换名完整版!A15:F34,B12)</f>
        <v>1</v>
      </c>
    </row>
    <row r="13" spans="1:6">
      <c r="A13" s="5">
        <v>11</v>
      </c>
      <c r="B13" s="5" t="s">
        <v>48</v>
      </c>
      <c r="C13" s="5" t="s">
        <v>79</v>
      </c>
      <c r="D13" s="5"/>
      <c r="E13" s="5"/>
      <c r="F13" s="5">
        <f>COUNTIF(选课自动换名完整版!A16:F35,B13)</f>
        <v>1</v>
      </c>
    </row>
    <row r="14" spans="1:6">
      <c r="A14" s="5">
        <v>12</v>
      </c>
      <c r="B14" s="5" t="s">
        <v>28</v>
      </c>
      <c r="C14" s="5" t="s">
        <v>80</v>
      </c>
      <c r="D14" s="5"/>
      <c r="E14" s="5"/>
      <c r="F14" s="5">
        <f>COUNTIF(选课自动换名完整版!A17:F36,B14)</f>
        <v>0</v>
      </c>
    </row>
    <row r="15" spans="1:6">
      <c r="A15" s="5">
        <v>13</v>
      </c>
      <c r="B15" s="5" t="s">
        <v>20</v>
      </c>
      <c r="C15" s="5" t="s">
        <v>81</v>
      </c>
      <c r="D15" s="5"/>
      <c r="E15" s="5"/>
      <c r="F15" s="5">
        <f>COUNTIF(选课自动换名完整版!A18:F37,B15)</f>
        <v>0</v>
      </c>
    </row>
    <row r="16" spans="1:6">
      <c r="A16" s="5">
        <v>14</v>
      </c>
      <c r="B16" s="5" t="s">
        <v>51</v>
      </c>
      <c r="C16" s="5" t="s">
        <v>82</v>
      </c>
      <c r="D16" s="5"/>
      <c r="E16" s="5"/>
      <c r="F16" s="5">
        <f>COUNTIF(选课自动换名完整版!A19:F38,B16)</f>
        <v>1</v>
      </c>
    </row>
    <row r="17" spans="1:6">
      <c r="A17" s="5">
        <v>15</v>
      </c>
      <c r="B17" s="5" t="s">
        <v>21</v>
      </c>
      <c r="C17" s="5" t="s">
        <v>83</v>
      </c>
      <c r="D17" s="5"/>
      <c r="E17" s="5"/>
      <c r="F17" s="5">
        <f>COUNTIF(选课自动换名完整版!A20:F39,B17)</f>
        <v>1</v>
      </c>
    </row>
    <row r="18" spans="1:6">
      <c r="A18" s="5">
        <v>16</v>
      </c>
      <c r="B18" s="5"/>
      <c r="C18" s="5" t="s">
        <v>84</v>
      </c>
      <c r="D18" s="5"/>
      <c r="E18" s="5"/>
      <c r="F18" s="5">
        <f>COUNTIF(选课自动换名完整版!A21:F40,B18)</f>
        <v>0</v>
      </c>
    </row>
    <row r="19" spans="1:6">
      <c r="A19" s="5">
        <v>17</v>
      </c>
      <c r="B19" s="5"/>
      <c r="C19" s="5" t="s">
        <v>85</v>
      </c>
      <c r="D19" s="5"/>
      <c r="E19" s="5"/>
      <c r="F19" s="5">
        <f>COUNTIF(选课自动换名完整版!A22:F41,B19)</f>
        <v>0</v>
      </c>
    </row>
    <row r="20" spans="1:6">
      <c r="A20" s="5">
        <v>18</v>
      </c>
      <c r="B20" s="5" t="s">
        <v>86</v>
      </c>
      <c r="C20" s="5" t="s">
        <v>87</v>
      </c>
      <c r="D20" s="5"/>
      <c r="E20" s="5"/>
      <c r="F20" s="5">
        <f>COUNTIF(选课自动换名完整版!A23:F42,B20)</f>
        <v>0</v>
      </c>
    </row>
    <row r="21" spans="1:6">
      <c r="A21" s="5">
        <v>19</v>
      </c>
      <c r="B21" s="6"/>
      <c r="C21" s="5" t="s">
        <v>88</v>
      </c>
      <c r="D21" s="5"/>
      <c r="E21" s="5"/>
      <c r="F21" s="5">
        <f>COUNTIF(选课自动换名完整版!A24:F43,B21)</f>
        <v>0</v>
      </c>
    </row>
    <row r="22" spans="1:6">
      <c r="A22" s="5">
        <v>20</v>
      </c>
      <c r="B22" s="6"/>
      <c r="C22" s="5" t="s">
        <v>89</v>
      </c>
      <c r="D22" s="5"/>
      <c r="E22" s="5"/>
      <c r="F22" s="5">
        <f>COUNTIF(选课自动换名完整版!A25:F44,B22)</f>
        <v>0</v>
      </c>
    </row>
  </sheetData>
  <mergeCells count="1">
    <mergeCell ref="A1:F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简单笔盒版</vt:lpstr>
      <vt:lpstr>选课自动换名完整版</vt:lpstr>
      <vt:lpstr>课程教师对应表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一飞公益</cp:lastModifiedBy>
  <dcterms:created xsi:type="dcterms:W3CDTF">2019-08-31T14:10:00Z</dcterms:created>
  <cp:lastPrinted>2019-09-06T09:20:00Z</cp:lastPrinted>
  <dcterms:modified xsi:type="dcterms:W3CDTF">2025-05-11T05:29:12Z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24D7539955574C96BFE40285FFEBBB01_13</vt:lpwstr>
  </property>
</Properties>
</file>